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 Draper\Documents\Downsized\Cobourg News\"/>
    </mc:Choice>
  </mc:AlternateContent>
  <bookViews>
    <workbookView xWindow="0" yWindow="0" windowWidth="27285" windowHeight="118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E31" i="1"/>
  <c r="E30" i="1"/>
  <c r="E29" i="1"/>
  <c r="E28" i="1"/>
  <c r="E27" i="1"/>
  <c r="E26" i="1"/>
  <c r="E25" i="1"/>
  <c r="E24" i="1"/>
  <c r="E23" i="1"/>
  <c r="E22" i="1"/>
  <c r="C33" i="1"/>
  <c r="D33" i="1"/>
  <c r="E33" i="1" s="1"/>
  <c r="B33" i="1"/>
  <c r="I33" i="1"/>
  <c r="J33" i="1"/>
  <c r="K33" i="1" s="1"/>
  <c r="H33" i="1"/>
  <c r="K23" i="1"/>
  <c r="K24" i="1"/>
  <c r="K25" i="1"/>
  <c r="K26" i="1"/>
  <c r="K27" i="1"/>
  <c r="K28" i="1"/>
  <c r="K29" i="1"/>
  <c r="K30" i="1"/>
  <c r="K31" i="1"/>
  <c r="K22" i="1"/>
  <c r="L7" i="1"/>
  <c r="L23" i="1"/>
  <c r="L24" i="1"/>
  <c r="L25" i="1"/>
  <c r="L26" i="1"/>
  <c r="L27" i="1"/>
  <c r="L28" i="1"/>
  <c r="L29" i="1"/>
  <c r="L30" i="1"/>
  <c r="L31" i="1"/>
  <c r="L22" i="1"/>
  <c r="E16" i="1"/>
  <c r="E15" i="1"/>
  <c r="E14" i="1"/>
  <c r="E13" i="1"/>
  <c r="E12" i="1"/>
  <c r="E11" i="1"/>
  <c r="E10" i="1"/>
  <c r="E9" i="1"/>
  <c r="E8" i="1"/>
  <c r="E7" i="1"/>
  <c r="K16" i="1"/>
  <c r="K9" i="1"/>
  <c r="K10" i="1"/>
  <c r="K11" i="1"/>
  <c r="K12" i="1"/>
  <c r="K13" i="1"/>
  <c r="K14" i="1"/>
  <c r="K15" i="1"/>
  <c r="K8" i="1"/>
  <c r="K7" i="1"/>
  <c r="L8" i="1"/>
  <c r="L9" i="1"/>
  <c r="L10" i="1"/>
  <c r="L11" i="1"/>
  <c r="L12" i="1"/>
  <c r="L13" i="1"/>
  <c r="L14" i="1"/>
  <c r="L15" i="1"/>
  <c r="L16" i="1"/>
  <c r="L33" i="1" l="1"/>
  <c r="L35" i="1"/>
</calcChain>
</file>

<file path=xl/sharedStrings.xml><?xml version="1.0" encoding="utf-8"?>
<sst xmlns="http://schemas.openxmlformats.org/spreadsheetml/2006/main" count="96" uniqueCount="34">
  <si>
    <t xml:space="preserve">$ </t>
  </si>
  <si>
    <t xml:space="preserve">% </t>
  </si>
  <si>
    <t xml:space="preserve">YTD </t>
  </si>
  <si>
    <t xml:space="preserve">General government </t>
  </si>
  <si>
    <t xml:space="preserve">Protection services </t>
  </si>
  <si>
    <t xml:space="preserve">Public Works </t>
  </si>
  <si>
    <t xml:space="preserve">Environmental </t>
  </si>
  <si>
    <t xml:space="preserve">Parks &amp; Recreation </t>
  </si>
  <si>
    <t xml:space="preserve">Culture &amp; Community </t>
  </si>
  <si>
    <t xml:space="preserve">Planning &amp; Residential </t>
  </si>
  <si>
    <t xml:space="preserve">Commercial &amp; Economic </t>
  </si>
  <si>
    <t xml:space="preserve">Other Direct Revenue </t>
  </si>
  <si>
    <t xml:space="preserve">Protection </t>
  </si>
  <si>
    <t xml:space="preserve">Social &amp; Family </t>
  </si>
  <si>
    <t xml:space="preserve">Capital Levy </t>
  </si>
  <si>
    <t>Remaining</t>
  </si>
  <si>
    <t>Budget</t>
  </si>
  <si>
    <t>YTD</t>
  </si>
  <si>
    <t>Sept 30/20</t>
  </si>
  <si>
    <t>Annual</t>
  </si>
  <si>
    <t>Revenue</t>
  </si>
  <si>
    <t>Expenditures</t>
  </si>
  <si>
    <t>Municipal Levy</t>
  </si>
  <si>
    <t>Summary 2020</t>
  </si>
  <si>
    <t>Summary 2019</t>
  </si>
  <si>
    <t xml:space="preserve">SEPT 30/19 </t>
  </si>
  <si>
    <t>$</t>
  </si>
  <si>
    <t>Q4 Shortfall</t>
  </si>
  <si>
    <t>Expected revenue Shortfall</t>
  </si>
  <si>
    <t>Difference in Remaining budget</t>
  </si>
  <si>
    <t>versus 2019</t>
  </si>
  <si>
    <t>YTD reduction</t>
  </si>
  <si>
    <t>Net Shortfall (deficit vs Budget)</t>
  </si>
  <si>
    <t>Extract from Variance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</si>
</sst>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 indent="1"/>
    </xf>
    <xf numFmtId="4" fontId="0" fillId="0" borderId="0" xfId="0" applyNumberFormat="1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3"/>
    </xf>
    <xf numFmtId="0" fontId="2" fillId="0" borderId="0" xfId="0" applyFont="1" applyAlignment="1">
      <alignment horizontal="left" vertical="center" wrapText="1" indent="2"/>
    </xf>
    <xf numFmtId="4" fontId="0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5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9" fillId="0" borderId="0" xfId="0" applyFont="1"/>
    <xf numFmtId="4" fontId="9" fillId="0" borderId="0" xfId="0" applyNumberFormat="1" applyFont="1"/>
    <xf numFmtId="4" fontId="8" fillId="0" borderId="0" xfId="0" applyNumberFormat="1" applyFont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quotePrefix="1" applyFont="1" applyAlignment="1">
      <alignment horizontal="right" vertical="center" wrapText="1"/>
    </xf>
    <xf numFmtId="10" fontId="0" fillId="0" borderId="0" xfId="1" applyNumberFormat="1" applyFont="1"/>
    <xf numFmtId="10" fontId="2" fillId="0" borderId="0" xfId="1" applyNumberFormat="1" applyFo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A38" sqref="A38"/>
    </sheetView>
  </sheetViews>
  <sheetFormatPr defaultRowHeight="15.75" x14ac:dyDescent="0.25"/>
  <cols>
    <col min="1" max="1" width="24" style="2" customWidth="1"/>
    <col min="2" max="2" width="13.625" style="2" customWidth="1"/>
    <col min="3" max="3" width="12.5" style="2" customWidth="1"/>
    <col min="4" max="4" width="12.625" style="2" customWidth="1"/>
    <col min="5" max="5" width="10.375" style="2" customWidth="1"/>
    <col min="6" max="6" width="5" style="2" customWidth="1"/>
    <col min="7" max="7" width="23.25" style="2" customWidth="1"/>
    <col min="8" max="8" width="13.625" style="2" customWidth="1"/>
    <col min="9" max="9" width="14.375" style="2" customWidth="1"/>
    <col min="10" max="10" width="12.75" style="2" customWidth="1"/>
    <col min="11" max="11" width="10.5" style="2" customWidth="1"/>
    <col min="12" max="12" width="12.875" style="2" customWidth="1"/>
    <col min="13" max="13" width="9" style="2"/>
    <col min="14" max="14" width="12.375" style="2" bestFit="1" customWidth="1"/>
    <col min="15" max="16384" width="9" style="2"/>
  </cols>
  <sheetData>
    <row r="1" spans="1:12" ht="23.25" x14ac:dyDescent="0.35">
      <c r="A1" s="38" t="s">
        <v>33</v>
      </c>
    </row>
    <row r="3" spans="1:12" ht="15" customHeight="1" x14ac:dyDescent="0.25">
      <c r="A3" s="12" t="s">
        <v>24</v>
      </c>
      <c r="B3" s="16"/>
      <c r="C3" s="16"/>
      <c r="D3" s="13" t="s">
        <v>0</v>
      </c>
      <c r="E3" s="14" t="s">
        <v>1</v>
      </c>
      <c r="G3" s="12" t="s">
        <v>23</v>
      </c>
      <c r="H3" s="12"/>
      <c r="I3" s="12"/>
      <c r="J3" s="13" t="s">
        <v>0</v>
      </c>
      <c r="K3" s="14" t="s">
        <v>1</v>
      </c>
      <c r="L3" s="13" t="s">
        <v>26</v>
      </c>
    </row>
    <row r="4" spans="1:12" ht="15" customHeight="1" x14ac:dyDescent="0.25">
      <c r="A4" s="1"/>
      <c r="B4" s="29" t="s">
        <v>19</v>
      </c>
      <c r="C4" s="29" t="s">
        <v>2</v>
      </c>
      <c r="D4" s="29" t="s">
        <v>15</v>
      </c>
      <c r="E4" s="29" t="s">
        <v>15</v>
      </c>
      <c r="G4" s="12"/>
      <c r="H4" s="29" t="s">
        <v>19</v>
      </c>
      <c r="I4" s="29" t="s">
        <v>17</v>
      </c>
      <c r="J4" s="29" t="s">
        <v>15</v>
      </c>
      <c r="K4" s="29" t="s">
        <v>15</v>
      </c>
      <c r="L4" s="27" t="s">
        <v>27</v>
      </c>
    </row>
    <row r="5" spans="1:12" ht="15" customHeight="1" x14ac:dyDescent="0.25">
      <c r="A5" s="1"/>
      <c r="B5" s="29" t="s">
        <v>16</v>
      </c>
      <c r="C5" s="29" t="s">
        <v>25</v>
      </c>
      <c r="D5" s="29" t="s">
        <v>16</v>
      </c>
      <c r="E5" s="29" t="s">
        <v>16</v>
      </c>
      <c r="G5" s="12"/>
      <c r="H5" s="29" t="s">
        <v>16</v>
      </c>
      <c r="I5" s="30" t="s">
        <v>18</v>
      </c>
      <c r="J5" s="29" t="s">
        <v>16</v>
      </c>
      <c r="K5" s="29" t="s">
        <v>16</v>
      </c>
      <c r="L5" s="28" t="s">
        <v>30</v>
      </c>
    </row>
    <row r="6" spans="1:12" ht="15" customHeight="1" x14ac:dyDescent="0.25">
      <c r="A6" s="12" t="s">
        <v>20</v>
      </c>
      <c r="B6" s="16"/>
      <c r="C6" s="16"/>
      <c r="D6" s="16"/>
      <c r="E6" s="16"/>
      <c r="G6" s="12" t="s">
        <v>20</v>
      </c>
      <c r="H6" s="3"/>
      <c r="I6" s="3"/>
      <c r="J6" s="3"/>
      <c r="K6" s="3"/>
      <c r="L6" s="35" t="s">
        <v>29</v>
      </c>
    </row>
    <row r="7" spans="1:12" ht="15" customHeight="1" x14ac:dyDescent="0.25">
      <c r="A7" s="8" t="s">
        <v>3</v>
      </c>
      <c r="B7" s="9">
        <v>195700</v>
      </c>
      <c r="C7" s="9">
        <v>138938.89000000001</v>
      </c>
      <c r="D7" s="9">
        <v>56761.11</v>
      </c>
      <c r="E7" s="31">
        <f>D7/B7</f>
        <v>0.29004144098109352</v>
      </c>
      <c r="G7" s="4" t="s">
        <v>3</v>
      </c>
      <c r="H7" s="5">
        <v>198500</v>
      </c>
      <c r="I7" s="5">
        <v>117311.02</v>
      </c>
      <c r="J7" s="5">
        <v>81188.98</v>
      </c>
      <c r="K7" s="31">
        <f>J7/H7</f>
        <v>0.40901249370277076</v>
      </c>
      <c r="L7" s="25">
        <f>J7-D7</f>
        <v>24427.869999999995</v>
      </c>
    </row>
    <row r="8" spans="1:12" ht="15" customHeight="1" x14ac:dyDescent="0.25">
      <c r="A8" s="8" t="s">
        <v>4</v>
      </c>
      <c r="B8" s="9">
        <v>2945858</v>
      </c>
      <c r="C8" s="9">
        <v>3070635.68</v>
      </c>
      <c r="D8" s="9">
        <v>-124777.68</v>
      </c>
      <c r="E8" s="31">
        <f>D8/B8</f>
        <v>-4.2356990730714104E-2</v>
      </c>
      <c r="G8" s="4" t="s">
        <v>4</v>
      </c>
      <c r="H8" s="5">
        <v>3455132</v>
      </c>
      <c r="I8" s="5">
        <v>3000430.6</v>
      </c>
      <c r="J8" s="5">
        <v>454701.4</v>
      </c>
      <c r="K8" s="31">
        <f>J8/H8</f>
        <v>0.13160174488268467</v>
      </c>
      <c r="L8" s="25">
        <f t="shared" ref="L8:L16" si="0">J8-D8</f>
        <v>579479.08000000007</v>
      </c>
    </row>
    <row r="9" spans="1:12" ht="15" customHeight="1" x14ac:dyDescent="0.25">
      <c r="A9" s="8" t="s">
        <v>5</v>
      </c>
      <c r="B9" s="9">
        <v>834900</v>
      </c>
      <c r="C9" s="9">
        <v>632537.18000000005</v>
      </c>
      <c r="D9" s="9">
        <v>202362.82</v>
      </c>
      <c r="E9" s="31">
        <f t="shared" ref="E9:E16" si="1">D9/B9</f>
        <v>0.24237971014492754</v>
      </c>
      <c r="G9" s="4" t="s">
        <v>5</v>
      </c>
      <c r="H9" s="5">
        <v>880500</v>
      </c>
      <c r="I9" s="5">
        <v>201605.19</v>
      </c>
      <c r="J9" s="5">
        <v>678894.81</v>
      </c>
      <c r="K9" s="31">
        <f t="shared" ref="K9:K16" si="2">J9/H9</f>
        <v>0.77103328790459968</v>
      </c>
      <c r="L9" s="25">
        <f t="shared" si="0"/>
        <v>476531.99000000005</v>
      </c>
    </row>
    <row r="10" spans="1:12" ht="15" customHeight="1" x14ac:dyDescent="0.25">
      <c r="A10" s="8" t="s">
        <v>6</v>
      </c>
      <c r="B10" s="9">
        <v>6209232</v>
      </c>
      <c r="C10" s="9">
        <v>4272074.55</v>
      </c>
      <c r="D10" s="9">
        <v>1937157.45</v>
      </c>
      <c r="E10" s="31">
        <f t="shared" si="1"/>
        <v>0.3119802014162138</v>
      </c>
      <c r="G10" s="4" t="s">
        <v>6</v>
      </c>
      <c r="H10" s="5">
        <v>6535755</v>
      </c>
      <c r="I10" s="5">
        <v>3891337.62</v>
      </c>
      <c r="J10" s="5">
        <v>2644417.38</v>
      </c>
      <c r="K10" s="31">
        <f t="shared" si="2"/>
        <v>0.40460778900065869</v>
      </c>
      <c r="L10" s="25">
        <f t="shared" si="0"/>
        <v>707259.92999999993</v>
      </c>
    </row>
    <row r="11" spans="1:12" ht="15" customHeight="1" x14ac:dyDescent="0.25">
      <c r="A11" s="8" t="s">
        <v>7</v>
      </c>
      <c r="B11" s="9">
        <v>2979649</v>
      </c>
      <c r="C11" s="9">
        <v>2002355.97</v>
      </c>
      <c r="D11" s="9">
        <v>977293.03</v>
      </c>
      <c r="E11" s="31">
        <f t="shared" si="1"/>
        <v>0.32798931350638955</v>
      </c>
      <c r="G11" s="4" t="s">
        <v>7</v>
      </c>
      <c r="H11" s="5">
        <v>2848040</v>
      </c>
      <c r="I11" s="5">
        <v>1017715.7</v>
      </c>
      <c r="J11" s="5">
        <v>1830324.3</v>
      </c>
      <c r="K11" s="31">
        <f t="shared" si="2"/>
        <v>0.64266102301933958</v>
      </c>
      <c r="L11" s="25">
        <f t="shared" si="0"/>
        <v>853031.27</v>
      </c>
    </row>
    <row r="12" spans="1:12" ht="15" customHeight="1" x14ac:dyDescent="0.25">
      <c r="A12" s="8" t="s">
        <v>8</v>
      </c>
      <c r="B12" s="9">
        <v>188850</v>
      </c>
      <c r="C12" s="9">
        <v>109421.36</v>
      </c>
      <c r="D12" s="9">
        <v>79428.639999999999</v>
      </c>
      <c r="E12" s="31">
        <f t="shared" si="1"/>
        <v>0.42059115700291239</v>
      </c>
      <c r="G12" s="4" t="s">
        <v>8</v>
      </c>
      <c r="H12" s="5">
        <v>203050</v>
      </c>
      <c r="I12" s="5">
        <v>24028.43</v>
      </c>
      <c r="J12" s="5">
        <v>179021.57</v>
      </c>
      <c r="K12" s="31">
        <f t="shared" si="2"/>
        <v>0.88166249692194043</v>
      </c>
      <c r="L12" s="25">
        <f t="shared" si="0"/>
        <v>99592.930000000008</v>
      </c>
    </row>
    <row r="13" spans="1:12" ht="15" customHeight="1" x14ac:dyDescent="0.25">
      <c r="A13" s="8" t="s">
        <v>9</v>
      </c>
      <c r="B13" s="9">
        <v>85000</v>
      </c>
      <c r="C13" s="9">
        <v>172050</v>
      </c>
      <c r="D13" s="9">
        <v>-87050</v>
      </c>
      <c r="E13" s="31">
        <f t="shared" si="1"/>
        <v>-1.0241176470588236</v>
      </c>
      <c r="G13" s="4" t="s">
        <v>9</v>
      </c>
      <c r="H13" s="5">
        <v>130000</v>
      </c>
      <c r="I13" s="5">
        <v>88339.63</v>
      </c>
      <c r="J13" s="5">
        <v>41660.370000000003</v>
      </c>
      <c r="K13" s="31">
        <f t="shared" si="2"/>
        <v>0.32046438461538462</v>
      </c>
      <c r="L13" s="25">
        <f t="shared" si="0"/>
        <v>128710.37</v>
      </c>
    </row>
    <row r="14" spans="1:12" ht="15" customHeight="1" x14ac:dyDescent="0.25">
      <c r="A14" s="8" t="s">
        <v>10</v>
      </c>
      <c r="B14" s="9">
        <v>187325</v>
      </c>
      <c r="C14" s="9">
        <v>110880.64</v>
      </c>
      <c r="D14" s="9">
        <v>76444.36</v>
      </c>
      <c r="E14" s="31">
        <f t="shared" si="1"/>
        <v>0.4080841318563993</v>
      </c>
      <c r="G14" s="4" t="s">
        <v>10</v>
      </c>
      <c r="H14" s="5">
        <v>172000</v>
      </c>
      <c r="I14" s="5">
        <v>78419.570000000007</v>
      </c>
      <c r="J14" s="5">
        <v>93580.43</v>
      </c>
      <c r="K14" s="31">
        <f t="shared" si="2"/>
        <v>0.54407226744186044</v>
      </c>
      <c r="L14" s="25">
        <f t="shared" si="0"/>
        <v>17136.069999999992</v>
      </c>
    </row>
    <row r="15" spans="1:12" ht="15" customHeight="1" x14ac:dyDescent="0.25">
      <c r="A15" s="8" t="s">
        <v>11</v>
      </c>
      <c r="B15" s="9">
        <v>749100</v>
      </c>
      <c r="C15" s="9">
        <v>614324.44999999995</v>
      </c>
      <c r="D15" s="9">
        <v>134775.54999999999</v>
      </c>
      <c r="E15" s="31">
        <f t="shared" si="1"/>
        <v>0.17991663329328525</v>
      </c>
      <c r="G15" s="4" t="s">
        <v>11</v>
      </c>
      <c r="H15" s="5">
        <v>636910</v>
      </c>
      <c r="I15" s="5">
        <v>-120706</v>
      </c>
      <c r="J15" s="5">
        <v>757616</v>
      </c>
      <c r="K15" s="31">
        <f t="shared" si="2"/>
        <v>1.1895181422806991</v>
      </c>
      <c r="L15" s="25">
        <f t="shared" si="0"/>
        <v>622840.44999999995</v>
      </c>
    </row>
    <row r="16" spans="1:12" ht="15" customHeight="1" x14ac:dyDescent="0.25">
      <c r="A16" s="8"/>
      <c r="B16" s="19">
        <v>14375614</v>
      </c>
      <c r="C16" s="19">
        <v>10508894.27</v>
      </c>
      <c r="D16" s="19">
        <v>3252395.28</v>
      </c>
      <c r="E16" s="32">
        <f t="shared" si="1"/>
        <v>0.22624392112921227</v>
      </c>
      <c r="G16" s="4"/>
      <c r="H16" s="20">
        <v>15059887</v>
      </c>
      <c r="I16" s="20">
        <f>SUM(I7:I15)</f>
        <v>8298481.7599999998</v>
      </c>
      <c r="J16" s="20">
        <v>6761405.2400000002</v>
      </c>
      <c r="K16" s="32">
        <f t="shared" si="2"/>
        <v>0.44896786011740991</v>
      </c>
      <c r="L16" s="26">
        <f t="shared" si="0"/>
        <v>3509009.9600000004</v>
      </c>
    </row>
    <row r="17" spans="1:14" ht="15" customHeight="1" x14ac:dyDescent="0.25">
      <c r="C17" s="6"/>
      <c r="D17" s="6"/>
      <c r="E17" s="6"/>
      <c r="I17" s="23"/>
      <c r="J17" s="22"/>
      <c r="K17" s="22"/>
      <c r="L17" s="35" t="s">
        <v>28</v>
      </c>
      <c r="N17" s="15"/>
    </row>
    <row r="18" spans="1:14" ht="15" customHeight="1" x14ac:dyDescent="0.25">
      <c r="A18" s="17"/>
      <c r="B18" s="12"/>
      <c r="C18" s="12"/>
      <c r="D18" s="13" t="s">
        <v>0</v>
      </c>
      <c r="E18" s="14" t="s">
        <v>1</v>
      </c>
      <c r="H18" s="12"/>
      <c r="I18" s="12"/>
      <c r="J18" s="13" t="s">
        <v>0</v>
      </c>
      <c r="K18" s="14" t="s">
        <v>1</v>
      </c>
      <c r="L18" s="33" t="s">
        <v>26</v>
      </c>
    </row>
    <row r="19" spans="1:14" ht="15" customHeight="1" x14ac:dyDescent="0.25">
      <c r="A19" s="17"/>
      <c r="B19" s="29" t="s">
        <v>19</v>
      </c>
      <c r="C19" s="29" t="s">
        <v>17</v>
      </c>
      <c r="D19" s="29" t="s">
        <v>15</v>
      </c>
      <c r="E19" s="29" t="s">
        <v>15</v>
      </c>
      <c r="H19" s="29" t="s">
        <v>19</v>
      </c>
      <c r="I19" s="29" t="s">
        <v>17</v>
      </c>
      <c r="J19" s="29" t="s">
        <v>15</v>
      </c>
      <c r="K19" s="29" t="s">
        <v>15</v>
      </c>
      <c r="L19" s="28" t="s">
        <v>31</v>
      </c>
    </row>
    <row r="20" spans="1:14" ht="15" customHeight="1" x14ac:dyDescent="0.25">
      <c r="B20" s="29" t="s">
        <v>16</v>
      </c>
      <c r="C20" s="30" t="s">
        <v>18</v>
      </c>
      <c r="D20" s="29" t="s">
        <v>16</v>
      </c>
      <c r="E20" s="29" t="s">
        <v>16</v>
      </c>
      <c r="H20" s="29" t="s">
        <v>16</v>
      </c>
      <c r="I20" s="30" t="s">
        <v>18</v>
      </c>
      <c r="J20" s="29" t="s">
        <v>16</v>
      </c>
      <c r="K20" s="29" t="s">
        <v>16</v>
      </c>
      <c r="L20" s="28" t="s">
        <v>30</v>
      </c>
    </row>
    <row r="21" spans="1:14" ht="15" customHeight="1" x14ac:dyDescent="0.25">
      <c r="A21" s="11" t="s">
        <v>21</v>
      </c>
      <c r="B21" s="16"/>
      <c r="C21" s="16"/>
      <c r="D21" s="16"/>
      <c r="E21" s="16"/>
      <c r="G21" s="11" t="s">
        <v>21</v>
      </c>
      <c r="H21" s="7"/>
      <c r="I21" s="7"/>
      <c r="J21" s="7"/>
      <c r="K21" s="7"/>
      <c r="L21" s="24"/>
    </row>
    <row r="22" spans="1:14" ht="15" customHeight="1" x14ac:dyDescent="0.25">
      <c r="A22" s="8" t="s">
        <v>3</v>
      </c>
      <c r="B22" s="9">
        <v>3503628</v>
      </c>
      <c r="C22" s="9">
        <v>2641361.16</v>
      </c>
      <c r="D22" s="9">
        <v>862266.84</v>
      </c>
      <c r="E22" s="31">
        <f>D22/B22</f>
        <v>0.24610684695977997</v>
      </c>
      <c r="G22" s="8" t="s">
        <v>3</v>
      </c>
      <c r="H22" s="9">
        <v>3484696</v>
      </c>
      <c r="I22" s="9">
        <v>2392507.3199999998</v>
      </c>
      <c r="J22" s="9">
        <v>1092188.68</v>
      </c>
      <c r="K22" s="31">
        <f>J22/H22</f>
        <v>0.31342437905630793</v>
      </c>
      <c r="L22" s="25">
        <f>C22-I22</f>
        <v>248853.84000000032</v>
      </c>
    </row>
    <row r="23" spans="1:14" ht="15" customHeight="1" x14ac:dyDescent="0.25">
      <c r="A23" s="8" t="s">
        <v>12</v>
      </c>
      <c r="B23" s="9">
        <v>12684447</v>
      </c>
      <c r="C23" s="9">
        <v>9568628.7400000002</v>
      </c>
      <c r="D23" s="9">
        <v>3115818.26</v>
      </c>
      <c r="E23" s="31">
        <f t="shared" ref="E23:E33" si="3">D23/B23</f>
        <v>0.2456408434675946</v>
      </c>
      <c r="G23" s="8" t="s">
        <v>12</v>
      </c>
      <c r="H23" s="9">
        <v>13288638</v>
      </c>
      <c r="I23" s="9">
        <v>9662232.0299999993</v>
      </c>
      <c r="J23" s="9">
        <v>3626405.97</v>
      </c>
      <c r="K23" s="31">
        <f t="shared" ref="K23:K33" si="4">J23/H23</f>
        <v>0.27289523350700051</v>
      </c>
      <c r="L23" s="25">
        <f>C23-I23</f>
        <v>-93603.289999999106</v>
      </c>
    </row>
    <row r="24" spans="1:14" ht="15" customHeight="1" x14ac:dyDescent="0.25">
      <c r="A24" s="8" t="s">
        <v>5</v>
      </c>
      <c r="B24" s="9">
        <v>5444827</v>
      </c>
      <c r="C24" s="9">
        <v>3449701.58</v>
      </c>
      <c r="D24" s="9">
        <v>1995125.42</v>
      </c>
      <c r="E24" s="31">
        <f t="shared" si="3"/>
        <v>0.36642586072982669</v>
      </c>
      <c r="G24" s="8" t="s">
        <v>5</v>
      </c>
      <c r="H24" s="9">
        <v>5856481</v>
      </c>
      <c r="I24" s="9">
        <v>3665076.91</v>
      </c>
      <c r="J24" s="9">
        <v>2191404.09</v>
      </c>
      <c r="K24" s="31">
        <f t="shared" si="4"/>
        <v>0.37418444454955113</v>
      </c>
      <c r="L24" s="25">
        <f>C24-I24</f>
        <v>-215375.33000000007</v>
      </c>
    </row>
    <row r="25" spans="1:14" ht="15" customHeight="1" x14ac:dyDescent="0.25">
      <c r="A25" s="8" t="s">
        <v>6</v>
      </c>
      <c r="B25" s="9">
        <v>6365157</v>
      </c>
      <c r="C25" s="9">
        <v>4400588.46</v>
      </c>
      <c r="D25" s="9">
        <v>1964568.54</v>
      </c>
      <c r="E25" s="31">
        <f t="shared" si="3"/>
        <v>0.30864416070177059</v>
      </c>
      <c r="G25" s="8" t="s">
        <v>6</v>
      </c>
      <c r="H25" s="9">
        <v>6659680</v>
      </c>
      <c r="I25" s="9">
        <v>4480869.6399999997</v>
      </c>
      <c r="J25" s="9">
        <v>2178810.36</v>
      </c>
      <c r="K25" s="31">
        <f t="shared" si="4"/>
        <v>0.32716442231458565</v>
      </c>
      <c r="L25" s="25">
        <f>C25-I25</f>
        <v>-80281.179999999702</v>
      </c>
    </row>
    <row r="26" spans="1:14" ht="15" customHeight="1" x14ac:dyDescent="0.25">
      <c r="A26" s="8" t="s">
        <v>13</v>
      </c>
      <c r="B26" s="9">
        <v>196500</v>
      </c>
      <c r="C26" s="9">
        <v>22412.12</v>
      </c>
      <c r="D26" s="9">
        <v>174087.88</v>
      </c>
      <c r="E26" s="31">
        <f t="shared" si="3"/>
        <v>0.88594340966921126</v>
      </c>
      <c r="G26" s="8" t="s">
        <v>13</v>
      </c>
      <c r="H26" s="9">
        <v>31000</v>
      </c>
      <c r="I26" s="9">
        <v>19574.419999999998</v>
      </c>
      <c r="J26" s="9">
        <v>11425.58</v>
      </c>
      <c r="K26" s="31">
        <f t="shared" si="4"/>
        <v>0.36856709677419353</v>
      </c>
      <c r="L26" s="25">
        <f>C26-I26</f>
        <v>2837.7000000000007</v>
      </c>
    </row>
    <row r="27" spans="1:14" ht="15" customHeight="1" x14ac:dyDescent="0.25">
      <c r="A27" s="8" t="s">
        <v>7</v>
      </c>
      <c r="B27" s="9">
        <v>6802764</v>
      </c>
      <c r="C27" s="9">
        <v>4904337.68</v>
      </c>
      <c r="D27" s="9">
        <v>1898426.32</v>
      </c>
      <c r="E27" s="31">
        <f t="shared" si="3"/>
        <v>0.27906690868594003</v>
      </c>
      <c r="G27" s="8" t="s">
        <v>7</v>
      </c>
      <c r="H27" s="9">
        <v>6750536</v>
      </c>
      <c r="I27" s="9">
        <v>3691353.91</v>
      </c>
      <c r="J27" s="9">
        <v>3059182.09</v>
      </c>
      <c r="K27" s="31">
        <f t="shared" si="4"/>
        <v>0.45317617593625154</v>
      </c>
      <c r="L27" s="25">
        <f>C27-I27</f>
        <v>1212983.7699999996</v>
      </c>
    </row>
    <row r="28" spans="1:14" ht="15" customHeight="1" x14ac:dyDescent="0.25">
      <c r="A28" s="8" t="s">
        <v>8</v>
      </c>
      <c r="B28" s="9">
        <v>1821169</v>
      </c>
      <c r="C28" s="9">
        <v>1542276.6</v>
      </c>
      <c r="D28" s="9">
        <v>278892.40000000002</v>
      </c>
      <c r="E28" s="31">
        <f t="shared" si="3"/>
        <v>0.15313921991863469</v>
      </c>
      <c r="G28" s="8" t="s">
        <v>8</v>
      </c>
      <c r="H28" s="9">
        <v>1932497</v>
      </c>
      <c r="I28" s="9">
        <v>1379765.78</v>
      </c>
      <c r="J28" s="9">
        <v>552731.22</v>
      </c>
      <c r="K28" s="31">
        <f t="shared" si="4"/>
        <v>0.28601918657571007</v>
      </c>
      <c r="L28" s="25">
        <f>C28-I28</f>
        <v>162510.82000000007</v>
      </c>
    </row>
    <row r="29" spans="1:14" ht="15" customHeight="1" x14ac:dyDescent="0.25">
      <c r="A29" s="8" t="s">
        <v>9</v>
      </c>
      <c r="B29" s="9">
        <v>541097</v>
      </c>
      <c r="C29" s="9">
        <v>416654.27</v>
      </c>
      <c r="D29" s="9">
        <v>124442.73</v>
      </c>
      <c r="E29" s="31">
        <f t="shared" si="3"/>
        <v>0.22998229522617941</v>
      </c>
      <c r="G29" s="8" t="s">
        <v>9</v>
      </c>
      <c r="H29" s="9">
        <v>585773</v>
      </c>
      <c r="I29" s="9">
        <v>372807.25</v>
      </c>
      <c r="J29" s="9">
        <v>212965.75</v>
      </c>
      <c r="K29" s="31">
        <f t="shared" si="4"/>
        <v>0.36356361593996311</v>
      </c>
      <c r="L29" s="25">
        <f>C29-I29</f>
        <v>43847.020000000019</v>
      </c>
    </row>
    <row r="30" spans="1:14" ht="15" customHeight="1" x14ac:dyDescent="0.25">
      <c r="A30" s="8" t="s">
        <v>10</v>
      </c>
      <c r="B30" s="9">
        <v>847554</v>
      </c>
      <c r="C30" s="9">
        <v>646800.96</v>
      </c>
      <c r="D30" s="9">
        <v>200753.04</v>
      </c>
      <c r="E30" s="31">
        <f t="shared" si="3"/>
        <v>0.23686165129301498</v>
      </c>
      <c r="G30" s="8" t="s">
        <v>10</v>
      </c>
      <c r="H30" s="9">
        <v>805594</v>
      </c>
      <c r="I30" s="9">
        <v>383421.52</v>
      </c>
      <c r="J30" s="9">
        <v>422172.48</v>
      </c>
      <c r="K30" s="31">
        <f t="shared" si="4"/>
        <v>0.52405117217854158</v>
      </c>
      <c r="L30" s="25">
        <f>C30-I30</f>
        <v>263379.43999999994</v>
      </c>
    </row>
    <row r="31" spans="1:14" ht="15" customHeight="1" x14ac:dyDescent="0.25">
      <c r="A31" s="8" t="s">
        <v>14</v>
      </c>
      <c r="B31" s="9">
        <v>154000</v>
      </c>
      <c r="C31" s="9">
        <v>115500</v>
      </c>
      <c r="D31" s="9">
        <v>38500</v>
      </c>
      <c r="E31" s="31">
        <f t="shared" si="3"/>
        <v>0.25</v>
      </c>
      <c r="G31" s="8" t="s">
        <v>14</v>
      </c>
      <c r="H31" s="9">
        <v>351984</v>
      </c>
      <c r="I31" s="9">
        <v>263988</v>
      </c>
      <c r="J31" s="9">
        <v>87996</v>
      </c>
      <c r="K31" s="31">
        <f t="shared" si="4"/>
        <v>0.25</v>
      </c>
      <c r="L31" s="25">
        <f>C31-I31</f>
        <v>-148488</v>
      </c>
    </row>
    <row r="32" spans="1:14" ht="15" customHeight="1" x14ac:dyDescent="0.25">
      <c r="A32" s="8"/>
      <c r="B32" s="6"/>
      <c r="C32" s="6"/>
      <c r="D32" s="6"/>
      <c r="E32" s="6"/>
      <c r="G32" s="8"/>
      <c r="H32" s="9"/>
      <c r="I32" s="9"/>
      <c r="J32" s="9"/>
      <c r="K32" s="7"/>
      <c r="L32" s="25"/>
    </row>
    <row r="33" spans="1:12" ht="15" customHeight="1" x14ac:dyDescent="0.25">
      <c r="A33" s="6"/>
      <c r="B33" s="19">
        <f>SUM(B22:B32)</f>
        <v>38361143</v>
      </c>
      <c r="C33" s="19">
        <f t="shared" ref="C33:D33" si="5">SUM(C22:C32)</f>
        <v>27708261.570000004</v>
      </c>
      <c r="D33" s="19">
        <f t="shared" si="5"/>
        <v>10652881.43</v>
      </c>
      <c r="E33" s="32">
        <f t="shared" si="3"/>
        <v>0.27769979194832645</v>
      </c>
      <c r="G33" s="8"/>
      <c r="H33" s="19">
        <f>SUM(H22:H32)</f>
        <v>39746879</v>
      </c>
      <c r="I33" s="19">
        <f t="shared" ref="I33:J33" si="6">SUM(I22:I32)</f>
        <v>26311596.780000001</v>
      </c>
      <c r="J33" s="19">
        <f t="shared" si="6"/>
        <v>13435282.220000001</v>
      </c>
      <c r="K33" s="32">
        <f t="shared" si="4"/>
        <v>0.33802106122596443</v>
      </c>
      <c r="L33" s="26">
        <f>C33-I33</f>
        <v>1396664.7900000028</v>
      </c>
    </row>
    <row r="34" spans="1:12" ht="15" customHeight="1" x14ac:dyDescent="0.25">
      <c r="L34" s="24"/>
    </row>
    <row r="35" spans="1:12" x14ac:dyDescent="0.25">
      <c r="A35" s="10" t="s">
        <v>22</v>
      </c>
      <c r="B35" s="18">
        <v>23985529</v>
      </c>
      <c r="G35" s="10" t="s">
        <v>22</v>
      </c>
      <c r="H35" s="21">
        <v>24686992</v>
      </c>
      <c r="K35" s="34" t="s">
        <v>32</v>
      </c>
      <c r="L35" s="26">
        <f>L16-L33</f>
        <v>2112345.1699999976</v>
      </c>
    </row>
    <row r="36" spans="1:12" x14ac:dyDescent="0.25">
      <c r="A36" s="10"/>
      <c r="B36" s="18"/>
      <c r="K36" s="34"/>
      <c r="L36" s="26"/>
    </row>
    <row r="37" spans="1:12" ht="21.75" customHeight="1" x14ac:dyDescent="0.25">
      <c r="A37" s="37"/>
      <c r="B37" s="36"/>
      <c r="C37" s="36"/>
      <c r="D37" s="36"/>
      <c r="E37" s="36"/>
      <c r="F37" s="36"/>
      <c r="G37" s="36"/>
      <c r="H37" s="36"/>
    </row>
  </sheetData>
  <mergeCells count="1">
    <mergeCell ref="A37:H37"/>
  </mergeCells>
  <pageMargins left="0.7" right="0.7" top="0.75" bottom="0.75" header="0.3" footer="0.3"/>
  <pageSetup orientation="portrait" horizontalDpi="0" verticalDpi="0" r:id="rId1"/>
  <ignoredErrors>
    <ignoredError sqref="I5 I20 C2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Draper</dc:creator>
  <cp:lastModifiedBy>John Draper</cp:lastModifiedBy>
  <dcterms:created xsi:type="dcterms:W3CDTF">2020-11-28T21:04:09Z</dcterms:created>
  <dcterms:modified xsi:type="dcterms:W3CDTF">2020-11-28T23:19:43Z</dcterms:modified>
</cp:coreProperties>
</file>